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NTABILITA\SEAB\AMMINISTRAZIONE TRASPARENTE\2025\OK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 l="1"/>
  <c r="K19" i="1"/>
  <c r="J19" i="1"/>
  <c r="J18" i="1"/>
  <c r="J17" i="1"/>
  <c r="J22" i="1"/>
  <c r="J21" i="1"/>
  <c r="J10" i="1"/>
  <c r="J11" i="1"/>
  <c r="J12" i="1"/>
  <c r="J13" i="1"/>
  <c r="J14" i="1"/>
  <c r="J15" i="1"/>
  <c r="J70" i="1"/>
  <c r="J69" i="1"/>
  <c r="J68" i="1"/>
  <c r="J67" i="1"/>
  <c r="J66" i="1"/>
  <c r="J65" i="1"/>
  <c r="J63" i="1"/>
  <c r="J62" i="1"/>
  <c r="J61" i="1"/>
  <c r="J60" i="1"/>
  <c r="J59" i="1"/>
  <c r="J58" i="1"/>
  <c r="K52" i="1"/>
  <c r="F52" i="1"/>
  <c r="J52" i="1" s="1"/>
  <c r="J51" i="1"/>
  <c r="F50" i="1"/>
  <c r="J50" i="1" s="1"/>
  <c r="J48" i="1"/>
  <c r="J47" i="1"/>
  <c r="J46" i="1"/>
  <c r="J45" i="1"/>
  <c r="J44" i="1"/>
  <c r="J43" i="1"/>
  <c r="F37" i="1"/>
  <c r="J37" i="1" s="1"/>
  <c r="J36" i="1"/>
  <c r="F35" i="1"/>
  <c r="J35" i="1" s="1"/>
  <c r="J33" i="1"/>
  <c r="J32" i="1"/>
  <c r="J31" i="1"/>
  <c r="J30" i="1"/>
  <c r="J29" i="1"/>
  <c r="J8" i="1" l="1"/>
  <c r="J9" i="1"/>
  <c r="J82" i="1"/>
  <c r="K82" i="1"/>
  <c r="J83" i="1"/>
  <c r="K83" i="1"/>
</calcChain>
</file>

<file path=xl/sharedStrings.xml><?xml version="1.0" encoding="utf-8"?>
<sst xmlns="http://schemas.openxmlformats.org/spreadsheetml/2006/main" count="265" uniqueCount="61">
  <si>
    <t>PRESIDENTE</t>
  </si>
  <si>
    <t>VICE-PRESIDENTE</t>
  </si>
  <si>
    <t>MEMBRO CDA</t>
  </si>
  <si>
    <t>SINDACO</t>
  </si>
  <si>
    <t>BENEDIKTER</t>
  </si>
  <si>
    <t>GERHARD</t>
  </si>
  <si>
    <t>busta paga</t>
  </si>
  <si>
    <t>fattura</t>
  </si>
  <si>
    <t>TULLIO</t>
  </si>
  <si>
    <t>NEGRI</t>
  </si>
  <si>
    <t>SARA</t>
  </si>
  <si>
    <t>REFATTI</t>
  </si>
  <si>
    <t>GIANFRANCO</t>
  </si>
  <si>
    <t xml:space="preserve">MIGNOLI </t>
  </si>
  <si>
    <t>Cognome/Nachname</t>
  </si>
  <si>
    <t>Nome/Name</t>
  </si>
  <si>
    <t>Qualifica/Fuktion</t>
  </si>
  <si>
    <t>Fine carica/Ende Mandat</t>
  </si>
  <si>
    <t>Compenso/Entlohnung</t>
  </si>
  <si>
    <t>Retribuzione lorda/Brutto Entlohnung</t>
  </si>
  <si>
    <t>Gettone di presenza/Sitzungsgeld</t>
  </si>
  <si>
    <t>Rimborso spese/Spesenrückerstattung</t>
  </si>
  <si>
    <t>Totale/Gesamt</t>
  </si>
  <si>
    <t xml:space="preserve">di cui contributi previdenziali a carico del prestatore/davon Sozialversicherungsbeiträge </t>
  </si>
  <si>
    <t>TODESCO</t>
  </si>
  <si>
    <t>ISABELLA</t>
  </si>
  <si>
    <t>BEDIN</t>
  </si>
  <si>
    <t>KILIAN</t>
  </si>
  <si>
    <t>STEFANO</t>
  </si>
  <si>
    <t>ANNO/JAHR 2021</t>
  </si>
  <si>
    <t>NOVELLO</t>
  </si>
  <si>
    <t>CHRISTOPH</t>
  </si>
  <si>
    <t>EVA</t>
  </si>
  <si>
    <t>Premio di risultato (rif. 2020)/Prämie (Vorjahr)</t>
  </si>
  <si>
    <t>Compensi del Consiglio di Amministrazione negli ultimi 5 anni / Gehälter des Verwaltungsrats in den letzten 5 Jahren</t>
  </si>
  <si>
    <t>ANNO/JAHR 2022</t>
  </si>
  <si>
    <t>KEIFL</t>
  </si>
  <si>
    <t xml:space="preserve">MELANI </t>
  </si>
  <si>
    <t>GIANLUCA</t>
  </si>
  <si>
    <t>SCIASCIA</t>
  </si>
  <si>
    <t>GIUSEPPE</t>
  </si>
  <si>
    <t>MATTIVI</t>
  </si>
  <si>
    <t>RENATE</t>
  </si>
  <si>
    <t xml:space="preserve">VICIDOMINI </t>
  </si>
  <si>
    <t>DANIELA</t>
  </si>
  <si>
    <t>ANNO/JAHR 2023</t>
  </si>
  <si>
    <t>ANNO/JAHR 2024</t>
  </si>
  <si>
    <t>KEIFL (CHRISTOPH)</t>
  </si>
  <si>
    <t>ANNO/JAHR 2025</t>
  </si>
  <si>
    <t>BARBOLINI</t>
  </si>
  <si>
    <t>LUISA</t>
  </si>
  <si>
    <t>UMBERTO</t>
  </si>
  <si>
    <t xml:space="preserve">TAIT </t>
  </si>
  <si>
    <t>DRAGO</t>
  </si>
  <si>
    <t xml:space="preserve">COREA </t>
  </si>
  <si>
    <t>EMILIO</t>
  </si>
  <si>
    <t>TOVAZZI</t>
  </si>
  <si>
    <t>LUKAS</t>
  </si>
  <si>
    <t>PRESIDENTE COLLEGIO SINDACALE</t>
  </si>
  <si>
    <t>RENZULLO</t>
  </si>
  <si>
    <t>GIANCARLO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</si>
</sst>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Bodoni Egyptian Pro Regular"/>
      <family val="3"/>
    </font>
    <font>
      <sz val="11.5"/>
      <color theme="1"/>
      <name val="Bodoni Egyptian Pro Regular"/>
      <family val="3"/>
    </font>
    <font>
      <sz val="11.5"/>
      <color rgb="FF000000"/>
      <name val="Bodoni Egyptian Pro Regular"/>
      <family val="3"/>
    </font>
    <font>
      <b/>
      <sz val="16"/>
      <color theme="1"/>
      <name val="Bodoni Egyptian Pro Regular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left" vertical="center" wrapText="1"/>
    </xf>
    <xf numFmtId="165" fontId="3" fillId="0" borderId="6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4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165" fontId="4" fillId="0" borderId="12" xfId="1" applyNumberFormat="1" applyFont="1" applyBorder="1" applyAlignment="1">
      <alignment horizontal="left" vertical="center" wrapText="1"/>
    </xf>
    <xf numFmtId="165" fontId="4" fillId="0" borderId="13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Border="1" applyAlignment="1">
      <alignment horizontal="left" vertical="center" wrapText="1"/>
    </xf>
    <xf numFmtId="165" fontId="4" fillId="0" borderId="0" xfId="1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69392" cy="469392"/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392" cy="4693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6"/>
  <sheetViews>
    <sheetView tabSelected="1" workbookViewId="0">
      <selection activeCell="B20" sqref="B20"/>
    </sheetView>
  </sheetViews>
  <sheetFormatPr defaultRowHeight="15.75" x14ac:dyDescent="0.3"/>
  <cols>
    <col min="1" max="1" width="23.28515625" style="1" customWidth="1"/>
    <col min="2" max="2" width="20.5703125" style="1" bestFit="1" customWidth="1"/>
    <col min="3" max="3" width="41" style="1" customWidth="1"/>
    <col min="4" max="4" width="20" style="9" customWidth="1"/>
    <col min="5" max="5" width="18.28515625" style="1" bestFit="1" customWidth="1"/>
    <col min="6" max="6" width="13.42578125" style="1" bestFit="1" customWidth="1"/>
    <col min="7" max="7" width="19.28515625" style="1" bestFit="1" customWidth="1"/>
    <col min="8" max="8" width="12.5703125" style="1" bestFit="1" customWidth="1"/>
    <col min="9" max="9" width="17" style="1" customWidth="1"/>
    <col min="10" max="10" width="17.5703125" style="1" customWidth="1"/>
    <col min="11" max="11" width="16" style="1" bestFit="1" customWidth="1"/>
    <col min="12" max="16384" width="9.140625" style="2"/>
  </cols>
  <sheetData>
    <row r="1" spans="1:11" ht="15.75" customHeight="1" x14ac:dyDescent="0.3">
      <c r="A1" s="21"/>
      <c r="B1" s="38" t="s">
        <v>34</v>
      </c>
      <c r="C1" s="38"/>
      <c r="D1" s="38"/>
      <c r="E1" s="38"/>
      <c r="F1" s="38"/>
      <c r="G1" s="38"/>
      <c r="H1" s="38"/>
      <c r="I1" s="38"/>
      <c r="J1" s="38"/>
      <c r="K1" s="38"/>
    </row>
    <row r="2" spans="1:11" ht="15.75" customHeight="1" x14ac:dyDescent="0.3">
      <c r="A2" s="21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21.75" x14ac:dyDescent="0.3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3">
      <c r="A4" s="37" t="s">
        <v>48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6.5" thickBot="1" x14ac:dyDescent="0.3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6.5" hidden="1" thickBot="1" x14ac:dyDescent="0.3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</row>
    <row r="7" spans="1:11" ht="111" thickBot="1" x14ac:dyDescent="0.35">
      <c r="A7" s="3" t="s">
        <v>14</v>
      </c>
      <c r="B7" s="4" t="s">
        <v>15</v>
      </c>
      <c r="C7" s="5" t="s">
        <v>16</v>
      </c>
      <c r="D7" s="4" t="s">
        <v>17</v>
      </c>
      <c r="E7" s="4" t="s">
        <v>18</v>
      </c>
      <c r="F7" s="4" t="s">
        <v>19</v>
      </c>
      <c r="G7" s="5" t="s">
        <v>33</v>
      </c>
      <c r="H7" s="4" t="s">
        <v>20</v>
      </c>
      <c r="I7" s="5" t="s">
        <v>21</v>
      </c>
      <c r="J7" s="4" t="s">
        <v>22</v>
      </c>
      <c r="K7" s="6" t="s">
        <v>23</v>
      </c>
    </row>
    <row r="8" spans="1:11" x14ac:dyDescent="0.3">
      <c r="A8" s="12" t="s">
        <v>26</v>
      </c>
      <c r="B8" s="13" t="s">
        <v>27</v>
      </c>
      <c r="C8" s="13" t="s">
        <v>0</v>
      </c>
      <c r="D8" s="13"/>
      <c r="E8" s="13" t="s">
        <v>6</v>
      </c>
      <c r="F8" s="22">
        <v>19759</v>
      </c>
      <c r="G8" s="22"/>
      <c r="H8" s="22"/>
      <c r="I8" s="22"/>
      <c r="J8" s="7">
        <f t="shared" ref="J8:J22" si="0">SUM(F8:I8)</f>
        <v>19759</v>
      </c>
      <c r="K8" s="23">
        <v>1580</v>
      </c>
    </row>
    <row r="9" spans="1:11" x14ac:dyDescent="0.3">
      <c r="A9" s="12" t="s">
        <v>30</v>
      </c>
      <c r="B9" s="13" t="s">
        <v>28</v>
      </c>
      <c r="C9" s="13" t="s">
        <v>1</v>
      </c>
      <c r="D9" s="14">
        <v>45838</v>
      </c>
      <c r="E9" s="13" t="s">
        <v>6</v>
      </c>
      <c r="F9" s="22">
        <v>3000</v>
      </c>
      <c r="G9" s="22"/>
      <c r="H9" s="22"/>
      <c r="I9" s="22"/>
      <c r="J9" s="7">
        <f t="shared" si="0"/>
        <v>3000</v>
      </c>
      <c r="K9" s="23">
        <v>240</v>
      </c>
    </row>
    <row r="10" spans="1:11" x14ac:dyDescent="0.3">
      <c r="A10" s="12" t="s">
        <v>47</v>
      </c>
      <c r="B10" s="13" t="s">
        <v>32</v>
      </c>
      <c r="C10" s="13" t="s">
        <v>2</v>
      </c>
      <c r="D10" s="14">
        <v>45838</v>
      </c>
      <c r="E10" s="13" t="s">
        <v>6</v>
      </c>
      <c r="F10" s="22">
        <v>3000</v>
      </c>
      <c r="G10" s="22"/>
      <c r="H10" s="22"/>
      <c r="I10" s="22"/>
      <c r="J10" s="7">
        <f t="shared" si="0"/>
        <v>3000</v>
      </c>
      <c r="K10" s="23">
        <v>240</v>
      </c>
    </row>
    <row r="11" spans="1:11" x14ac:dyDescent="0.3">
      <c r="A11" s="12" t="s">
        <v>11</v>
      </c>
      <c r="B11" s="13" t="s">
        <v>10</v>
      </c>
      <c r="C11" s="13" t="s">
        <v>2</v>
      </c>
      <c r="D11" s="14">
        <v>45838</v>
      </c>
      <c r="E11" s="13" t="s">
        <v>6</v>
      </c>
      <c r="F11" s="22">
        <v>3000</v>
      </c>
      <c r="G11" s="22"/>
      <c r="H11" s="22"/>
      <c r="I11" s="22"/>
      <c r="J11" s="7">
        <f t="shared" si="0"/>
        <v>3000</v>
      </c>
      <c r="K11" s="23">
        <v>240</v>
      </c>
    </row>
    <row r="12" spans="1:11" x14ac:dyDescent="0.3">
      <c r="A12" s="16" t="s">
        <v>52</v>
      </c>
      <c r="B12" s="17" t="s">
        <v>51</v>
      </c>
      <c r="C12" s="13" t="s">
        <v>1</v>
      </c>
      <c r="D12" s="27"/>
      <c r="E12" s="13" t="s">
        <v>6</v>
      </c>
      <c r="F12" s="28">
        <v>3000</v>
      </c>
      <c r="G12" s="28"/>
      <c r="H12" s="28"/>
      <c r="I12" s="28"/>
      <c r="J12" s="7">
        <f t="shared" si="0"/>
        <v>3000</v>
      </c>
      <c r="K12" s="29">
        <v>240</v>
      </c>
    </row>
    <row r="13" spans="1:11" x14ac:dyDescent="0.3">
      <c r="A13" s="12" t="s">
        <v>49</v>
      </c>
      <c r="B13" s="13" t="s">
        <v>50</v>
      </c>
      <c r="C13" s="13" t="s">
        <v>2</v>
      </c>
      <c r="D13" s="13"/>
      <c r="E13" s="13" t="s">
        <v>6</v>
      </c>
      <c r="F13" s="22">
        <v>3000</v>
      </c>
      <c r="G13" s="22"/>
      <c r="H13" s="22"/>
      <c r="I13" s="22"/>
      <c r="J13" s="7">
        <f t="shared" si="0"/>
        <v>3000</v>
      </c>
      <c r="K13" s="23">
        <v>240</v>
      </c>
    </row>
    <row r="14" spans="1:11" x14ac:dyDescent="0.3">
      <c r="A14" s="16" t="s">
        <v>54</v>
      </c>
      <c r="B14" s="17" t="s">
        <v>55</v>
      </c>
      <c r="C14" s="13" t="s">
        <v>2</v>
      </c>
      <c r="D14" s="27"/>
      <c r="E14" s="13" t="s">
        <v>7</v>
      </c>
      <c r="F14" s="28">
        <v>3120</v>
      </c>
      <c r="G14" s="28"/>
      <c r="H14" s="28"/>
      <c r="I14" s="28"/>
      <c r="J14" s="7">
        <f t="shared" si="0"/>
        <v>3120</v>
      </c>
      <c r="K14" s="29">
        <v>120</v>
      </c>
    </row>
    <row r="15" spans="1:11" x14ac:dyDescent="0.3">
      <c r="A15" s="16" t="s">
        <v>56</v>
      </c>
      <c r="B15" s="17" t="s">
        <v>57</v>
      </c>
      <c r="C15" s="13" t="s">
        <v>2</v>
      </c>
      <c r="D15" s="27"/>
      <c r="E15" s="13" t="s">
        <v>7</v>
      </c>
      <c r="F15" s="28">
        <v>3120</v>
      </c>
      <c r="G15" s="28"/>
      <c r="H15" s="28"/>
      <c r="I15" s="28"/>
      <c r="J15" s="7">
        <f t="shared" si="0"/>
        <v>3120</v>
      </c>
      <c r="K15" s="29">
        <v>120</v>
      </c>
    </row>
    <row r="16" spans="1:11" x14ac:dyDescent="0.3">
      <c r="A16" s="16"/>
      <c r="B16" s="17"/>
      <c r="C16" s="13"/>
      <c r="D16" s="27"/>
      <c r="E16" s="13"/>
      <c r="F16" s="28"/>
      <c r="G16" s="28"/>
      <c r="H16" s="28"/>
      <c r="I16" s="28"/>
      <c r="J16" s="7"/>
      <c r="K16" s="29"/>
    </row>
    <row r="17" spans="1:12" x14ac:dyDescent="0.3">
      <c r="A17" s="16" t="s">
        <v>39</v>
      </c>
      <c r="B17" s="17" t="s">
        <v>40</v>
      </c>
      <c r="C17" s="13" t="s">
        <v>58</v>
      </c>
      <c r="D17" s="14">
        <v>45838</v>
      </c>
      <c r="E17" s="13" t="s">
        <v>7</v>
      </c>
      <c r="F17" s="28">
        <v>10695.36</v>
      </c>
      <c r="G17" s="28"/>
      <c r="H17" s="28"/>
      <c r="I17" s="28"/>
      <c r="J17" s="7">
        <f t="shared" si="0"/>
        <v>10695.36</v>
      </c>
      <c r="K17" s="29">
        <v>411.36</v>
      </c>
    </row>
    <row r="18" spans="1:12" x14ac:dyDescent="0.3">
      <c r="A18" s="16" t="s">
        <v>41</v>
      </c>
      <c r="B18" s="17" t="s">
        <v>42</v>
      </c>
      <c r="C18" s="13" t="s">
        <v>3</v>
      </c>
      <c r="D18" s="14">
        <v>45838</v>
      </c>
      <c r="E18" s="13" t="s">
        <v>7</v>
      </c>
      <c r="F18" s="28">
        <v>8478.5</v>
      </c>
      <c r="G18" s="28"/>
      <c r="H18" s="28"/>
      <c r="I18" s="28"/>
      <c r="J18" s="7">
        <f t="shared" si="0"/>
        <v>8478.5</v>
      </c>
      <c r="K18" s="29">
        <v>326.10000000000002</v>
      </c>
    </row>
    <row r="19" spans="1:12" x14ac:dyDescent="0.3">
      <c r="A19" s="16" t="s">
        <v>43</v>
      </c>
      <c r="B19" s="17" t="s">
        <v>44</v>
      </c>
      <c r="C19" s="13" t="s">
        <v>3</v>
      </c>
      <c r="D19" s="14">
        <v>45838</v>
      </c>
      <c r="E19" s="13" t="s">
        <v>7</v>
      </c>
      <c r="F19" s="28">
        <v>8548.18</v>
      </c>
      <c r="G19" s="28"/>
      <c r="H19" s="28"/>
      <c r="I19" s="28"/>
      <c r="J19" s="7">
        <f t="shared" si="0"/>
        <v>8548.18</v>
      </c>
      <c r="K19" s="29">
        <f>164.39*2</f>
        <v>328.78</v>
      </c>
    </row>
    <row r="20" spans="1:12" x14ac:dyDescent="0.3">
      <c r="A20" s="16"/>
      <c r="B20" s="17"/>
      <c r="C20" s="13"/>
      <c r="D20" s="27"/>
      <c r="E20" s="13"/>
      <c r="F20" s="28"/>
      <c r="G20" s="28"/>
      <c r="H20" s="28"/>
      <c r="I20" s="28"/>
      <c r="J20" s="7"/>
      <c r="K20" s="29"/>
    </row>
    <row r="21" spans="1:12" x14ac:dyDescent="0.3">
      <c r="A21" s="16" t="s">
        <v>43</v>
      </c>
      <c r="B21" s="17" t="s">
        <v>44</v>
      </c>
      <c r="C21" s="13" t="s">
        <v>58</v>
      </c>
      <c r="D21" s="27"/>
      <c r="E21" s="13" t="s">
        <v>7</v>
      </c>
      <c r="F21" s="28">
        <v>10695.36</v>
      </c>
      <c r="G21" s="28"/>
      <c r="H21" s="28"/>
      <c r="I21" s="28"/>
      <c r="J21" s="7">
        <f t="shared" si="0"/>
        <v>10695.36</v>
      </c>
      <c r="K21" s="29">
        <f>205.68*2</f>
        <v>411.36</v>
      </c>
    </row>
    <row r="22" spans="1:12" x14ac:dyDescent="0.3">
      <c r="A22" s="16" t="s">
        <v>59</v>
      </c>
      <c r="B22" s="17" t="s">
        <v>60</v>
      </c>
      <c r="C22" s="13" t="s">
        <v>3</v>
      </c>
      <c r="D22" s="27"/>
      <c r="E22" s="13" t="s">
        <v>7</v>
      </c>
      <c r="F22" s="28">
        <v>7800</v>
      </c>
      <c r="G22" s="28"/>
      <c r="H22" s="28"/>
      <c r="I22" s="28"/>
      <c r="J22" s="7">
        <f t="shared" si="0"/>
        <v>7800</v>
      </c>
      <c r="K22" s="29">
        <v>300</v>
      </c>
    </row>
    <row r="23" spans="1:12" ht="16.5" thickBot="1" x14ac:dyDescent="0.35">
      <c r="A23" s="19" t="s">
        <v>4</v>
      </c>
      <c r="B23" s="20" t="s">
        <v>5</v>
      </c>
      <c r="C23" s="20" t="s">
        <v>3</v>
      </c>
      <c r="D23" s="39"/>
      <c r="E23" s="20" t="s">
        <v>6</v>
      </c>
      <c r="F23" s="24">
        <v>7500</v>
      </c>
      <c r="G23" s="24"/>
      <c r="H23" s="24"/>
      <c r="I23" s="24"/>
      <c r="J23" s="8">
        <v>7500</v>
      </c>
      <c r="K23" s="25">
        <v>600</v>
      </c>
    </row>
    <row r="24" spans="1:12" x14ac:dyDescent="0.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2" ht="27.75" customHeight="1" x14ac:dyDescent="0.3">
      <c r="A25" s="37" t="s">
        <v>46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2" ht="15.75" customHeight="1" thickBot="1" x14ac:dyDescent="0.3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2" ht="16.5" hidden="1" thickBot="1" x14ac:dyDescent="0.35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2" ht="111" thickBot="1" x14ac:dyDescent="0.35">
      <c r="A28" s="3" t="s">
        <v>14</v>
      </c>
      <c r="B28" s="4" t="s">
        <v>15</v>
      </c>
      <c r="C28" s="5" t="s">
        <v>16</v>
      </c>
      <c r="D28" s="4" t="s">
        <v>17</v>
      </c>
      <c r="E28" s="4" t="s">
        <v>18</v>
      </c>
      <c r="F28" s="4" t="s">
        <v>19</v>
      </c>
      <c r="G28" s="5" t="s">
        <v>33</v>
      </c>
      <c r="H28" s="4" t="s">
        <v>20</v>
      </c>
      <c r="I28" s="5" t="s">
        <v>21</v>
      </c>
      <c r="J28" s="4" t="s">
        <v>22</v>
      </c>
      <c r="K28" s="6" t="s">
        <v>23</v>
      </c>
    </row>
    <row r="29" spans="1:12" x14ac:dyDescent="0.3">
      <c r="A29" s="12" t="s">
        <v>26</v>
      </c>
      <c r="B29" s="13" t="s">
        <v>27</v>
      </c>
      <c r="C29" s="13" t="s">
        <v>0</v>
      </c>
      <c r="D29" s="13"/>
      <c r="E29" s="13" t="s">
        <v>6</v>
      </c>
      <c r="F29" s="22">
        <v>18178</v>
      </c>
      <c r="G29" s="22"/>
      <c r="H29" s="22"/>
      <c r="I29" s="22"/>
      <c r="J29" s="7">
        <f t="shared" ref="J29:J33" si="1">SUM(F29:I29)</f>
        <v>18178</v>
      </c>
      <c r="K29" s="23">
        <v>1580</v>
      </c>
    </row>
    <row r="30" spans="1:12" x14ac:dyDescent="0.3">
      <c r="A30" s="12" t="s">
        <v>30</v>
      </c>
      <c r="B30" s="13" t="s">
        <v>28</v>
      </c>
      <c r="C30" s="13" t="s">
        <v>1</v>
      </c>
      <c r="D30" s="13"/>
      <c r="E30" s="13" t="s">
        <v>6</v>
      </c>
      <c r="F30" s="22">
        <v>5520</v>
      </c>
      <c r="G30" s="22"/>
      <c r="H30" s="22"/>
      <c r="I30" s="22"/>
      <c r="J30" s="7">
        <f t="shared" si="1"/>
        <v>5520</v>
      </c>
      <c r="K30" s="23">
        <v>480</v>
      </c>
      <c r="L30" s="31"/>
    </row>
    <row r="31" spans="1:12" x14ac:dyDescent="0.3">
      <c r="A31" s="12" t="s">
        <v>53</v>
      </c>
      <c r="B31" s="13" t="s">
        <v>38</v>
      </c>
      <c r="C31" s="13" t="s">
        <v>2</v>
      </c>
      <c r="D31" s="13"/>
      <c r="E31" s="17" t="s">
        <v>7</v>
      </c>
      <c r="F31" s="22">
        <v>6240</v>
      </c>
      <c r="G31" s="22"/>
      <c r="H31" s="22"/>
      <c r="I31" s="22"/>
      <c r="J31" s="7">
        <f t="shared" si="1"/>
        <v>6240</v>
      </c>
      <c r="K31" s="23">
        <v>240</v>
      </c>
      <c r="L31" s="31"/>
    </row>
    <row r="32" spans="1:12" x14ac:dyDescent="0.3">
      <c r="A32" s="12" t="s">
        <v>47</v>
      </c>
      <c r="B32" s="13" t="s">
        <v>32</v>
      </c>
      <c r="C32" s="13" t="s">
        <v>2</v>
      </c>
      <c r="D32" s="15"/>
      <c r="E32" s="13" t="s">
        <v>6</v>
      </c>
      <c r="F32" s="22">
        <v>5520</v>
      </c>
      <c r="G32" s="22"/>
      <c r="H32" s="22"/>
      <c r="I32" s="22"/>
      <c r="J32" s="7">
        <f t="shared" si="1"/>
        <v>5520</v>
      </c>
      <c r="K32" s="23">
        <v>480</v>
      </c>
      <c r="L32" s="31"/>
    </row>
    <row r="33" spans="1:12" x14ac:dyDescent="0.3">
      <c r="A33" s="12" t="s">
        <v>11</v>
      </c>
      <c r="B33" s="13" t="s">
        <v>10</v>
      </c>
      <c r="C33" s="13" t="s">
        <v>2</v>
      </c>
      <c r="D33" s="14"/>
      <c r="E33" s="13" t="s">
        <v>6</v>
      </c>
      <c r="F33" s="22">
        <v>5520</v>
      </c>
      <c r="G33" s="22"/>
      <c r="H33" s="22"/>
      <c r="I33" s="22"/>
      <c r="J33" s="7">
        <f t="shared" si="1"/>
        <v>5520</v>
      </c>
      <c r="K33" s="23">
        <v>480</v>
      </c>
      <c r="L33" s="31"/>
    </row>
    <row r="34" spans="1:12" x14ac:dyDescent="0.3">
      <c r="A34" s="12"/>
      <c r="B34" s="13"/>
      <c r="C34" s="13"/>
      <c r="D34" s="13"/>
      <c r="E34" s="13"/>
      <c r="F34" s="22"/>
      <c r="G34" s="22"/>
      <c r="H34" s="22"/>
      <c r="I34" s="22"/>
      <c r="J34" s="22"/>
      <c r="K34" s="23"/>
    </row>
    <row r="35" spans="1:12" x14ac:dyDescent="0.3">
      <c r="A35" s="16" t="s">
        <v>39</v>
      </c>
      <c r="B35" s="17" t="s">
        <v>40</v>
      </c>
      <c r="C35" s="17" t="s">
        <v>3</v>
      </c>
      <c r="D35" s="27"/>
      <c r="E35" s="17" t="s">
        <v>7</v>
      </c>
      <c r="F35" s="28">
        <f>20568+(20568*4%)</f>
        <v>21390.720000000001</v>
      </c>
      <c r="G35" s="28"/>
      <c r="H35" s="28"/>
      <c r="I35" s="28"/>
      <c r="J35" s="7">
        <f t="shared" ref="J35:J36" si="2">SUM(F35:I35)</f>
        <v>21390.720000000001</v>
      </c>
      <c r="K35" s="29">
        <v>823</v>
      </c>
    </row>
    <row r="36" spans="1:12" x14ac:dyDescent="0.3">
      <c r="A36" s="16" t="s">
        <v>41</v>
      </c>
      <c r="B36" s="17" t="s">
        <v>42</v>
      </c>
      <c r="C36" s="17" t="s">
        <v>3</v>
      </c>
      <c r="D36" s="27"/>
      <c r="E36" s="17" t="s">
        <v>7</v>
      </c>
      <c r="F36" s="28">
        <v>16956.990000000002</v>
      </c>
      <c r="G36" s="28"/>
      <c r="H36" s="28"/>
      <c r="I36" s="28"/>
      <c r="J36" s="7">
        <f t="shared" si="2"/>
        <v>16956.990000000002</v>
      </c>
      <c r="K36" s="29">
        <v>652.19000000000005</v>
      </c>
    </row>
    <row r="37" spans="1:12" ht="16.5" thickBot="1" x14ac:dyDescent="0.35">
      <c r="A37" s="19" t="s">
        <v>43</v>
      </c>
      <c r="B37" s="20" t="s">
        <v>44</v>
      </c>
      <c r="C37" s="20" t="s">
        <v>3</v>
      </c>
      <c r="D37" s="20"/>
      <c r="E37" s="20" t="s">
        <v>7</v>
      </c>
      <c r="F37" s="24">
        <f>4274.09*4</f>
        <v>17096.36</v>
      </c>
      <c r="G37" s="24"/>
      <c r="H37" s="24"/>
      <c r="I37" s="24"/>
      <c r="J37" s="24">
        <f>SUM(F37:I37)</f>
        <v>17096.36</v>
      </c>
      <c r="K37" s="25">
        <v>657.56</v>
      </c>
    </row>
    <row r="38" spans="1:12" x14ac:dyDescent="0.3">
      <c r="A38" s="32"/>
      <c r="B38" s="32"/>
      <c r="C38" s="32"/>
      <c r="D38" s="32"/>
      <c r="E38" s="32"/>
      <c r="F38" s="33"/>
      <c r="G38" s="33"/>
      <c r="H38" s="33"/>
      <c r="I38" s="33"/>
      <c r="J38" s="33"/>
      <c r="K38" s="33"/>
    </row>
    <row r="39" spans="1:12" x14ac:dyDescent="0.3">
      <c r="A39" s="37" t="s">
        <v>45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1:12" ht="27.75" customHeight="1" thickBot="1" x14ac:dyDescent="0.3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2" ht="16.5" hidden="1" thickBot="1" x14ac:dyDescent="0.3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2" ht="111" thickBot="1" x14ac:dyDescent="0.35">
      <c r="A42" s="3" t="s">
        <v>14</v>
      </c>
      <c r="B42" s="4" t="s">
        <v>15</v>
      </c>
      <c r="C42" s="5" t="s">
        <v>16</v>
      </c>
      <c r="D42" s="4" t="s">
        <v>17</v>
      </c>
      <c r="E42" s="4" t="s">
        <v>18</v>
      </c>
      <c r="F42" s="4" t="s">
        <v>19</v>
      </c>
      <c r="G42" s="5" t="s">
        <v>33</v>
      </c>
      <c r="H42" s="4" t="s">
        <v>20</v>
      </c>
      <c r="I42" s="5" t="s">
        <v>21</v>
      </c>
      <c r="J42" s="4" t="s">
        <v>22</v>
      </c>
      <c r="K42" s="6" t="s">
        <v>23</v>
      </c>
    </row>
    <row r="43" spans="1:12" x14ac:dyDescent="0.3">
      <c r="A43" s="12" t="s">
        <v>26</v>
      </c>
      <c r="B43" s="13" t="s">
        <v>27</v>
      </c>
      <c r="C43" s="13" t="s">
        <v>0</v>
      </c>
      <c r="D43" s="13"/>
      <c r="E43" s="13" t="s">
        <v>6</v>
      </c>
      <c r="F43" s="22">
        <v>18178</v>
      </c>
      <c r="G43" s="22"/>
      <c r="H43" s="22"/>
      <c r="I43" s="22"/>
      <c r="J43" s="7">
        <f t="shared" ref="J43:J48" si="3">SUM(F43:I43)</f>
        <v>18178</v>
      </c>
      <c r="K43" s="23">
        <v>1454</v>
      </c>
    </row>
    <row r="44" spans="1:12" x14ac:dyDescent="0.3">
      <c r="A44" s="12" t="s">
        <v>30</v>
      </c>
      <c r="B44" s="13" t="s">
        <v>28</v>
      </c>
      <c r="C44" s="13" t="s">
        <v>1</v>
      </c>
      <c r="D44" s="13"/>
      <c r="E44" s="13" t="s">
        <v>6</v>
      </c>
      <c r="F44" s="22">
        <v>5520</v>
      </c>
      <c r="G44" s="22"/>
      <c r="H44" s="22"/>
      <c r="I44" s="22"/>
      <c r="J44" s="7">
        <f t="shared" si="3"/>
        <v>5520</v>
      </c>
      <c r="K44" s="23">
        <v>441.6</v>
      </c>
    </row>
    <row r="45" spans="1:12" x14ac:dyDescent="0.3">
      <c r="A45" s="12" t="s">
        <v>53</v>
      </c>
      <c r="B45" s="13" t="s">
        <v>38</v>
      </c>
      <c r="C45" s="13" t="s">
        <v>2</v>
      </c>
      <c r="D45" s="13"/>
      <c r="E45" s="13" t="s">
        <v>7</v>
      </c>
      <c r="F45" s="22">
        <v>1795.07</v>
      </c>
      <c r="G45" s="22"/>
      <c r="H45" s="22"/>
      <c r="I45" s="22"/>
      <c r="J45" s="7">
        <f t="shared" si="3"/>
        <v>1795.07</v>
      </c>
      <c r="K45" s="23">
        <v>69.040000000000006</v>
      </c>
    </row>
    <row r="46" spans="1:12" x14ac:dyDescent="0.3">
      <c r="A46" s="12" t="s">
        <v>36</v>
      </c>
      <c r="B46" s="13" t="s">
        <v>32</v>
      </c>
      <c r="C46" s="13" t="s">
        <v>2</v>
      </c>
      <c r="D46" s="15"/>
      <c r="E46" s="13" t="s">
        <v>6</v>
      </c>
      <c r="F46" s="22">
        <v>5520</v>
      </c>
      <c r="G46" s="22"/>
      <c r="H46" s="22"/>
      <c r="I46" s="22"/>
      <c r="J46" s="7">
        <f t="shared" si="3"/>
        <v>5520</v>
      </c>
      <c r="K46" s="23">
        <v>441.6</v>
      </c>
    </row>
    <row r="47" spans="1:12" x14ac:dyDescent="0.3">
      <c r="A47" s="12" t="s">
        <v>37</v>
      </c>
      <c r="B47" s="13" t="s">
        <v>38</v>
      </c>
      <c r="C47" s="13" t="s">
        <v>2</v>
      </c>
      <c r="D47" s="14">
        <v>45142</v>
      </c>
      <c r="E47" s="13" t="s">
        <v>6</v>
      </c>
      <c r="F47" s="22">
        <v>3279</v>
      </c>
      <c r="G47" s="22"/>
      <c r="H47" s="22"/>
      <c r="I47" s="22"/>
      <c r="J47" s="7">
        <f t="shared" si="3"/>
        <v>3279</v>
      </c>
      <c r="K47" s="23">
        <v>262</v>
      </c>
    </row>
    <row r="48" spans="1:12" x14ac:dyDescent="0.3">
      <c r="A48" s="12" t="s">
        <v>11</v>
      </c>
      <c r="B48" s="13" t="s">
        <v>10</v>
      </c>
      <c r="C48" s="13" t="s">
        <v>2</v>
      </c>
      <c r="D48" s="14"/>
      <c r="E48" s="13" t="s">
        <v>6</v>
      </c>
      <c r="F48" s="22">
        <v>5520</v>
      </c>
      <c r="G48" s="22"/>
      <c r="H48" s="22"/>
      <c r="I48" s="22"/>
      <c r="J48" s="7">
        <f t="shared" si="3"/>
        <v>5520</v>
      </c>
      <c r="K48" s="23">
        <v>441.6</v>
      </c>
    </row>
    <row r="49" spans="1:11" x14ac:dyDescent="0.3">
      <c r="A49" s="12"/>
      <c r="B49" s="13"/>
      <c r="C49" s="13"/>
      <c r="D49" s="13"/>
      <c r="E49" s="13"/>
      <c r="F49" s="22"/>
      <c r="G49" s="22"/>
      <c r="H49" s="22"/>
      <c r="I49" s="22"/>
      <c r="J49" s="22"/>
      <c r="K49" s="23"/>
    </row>
    <row r="50" spans="1:11" x14ac:dyDescent="0.3">
      <c r="A50" s="16" t="s">
        <v>39</v>
      </c>
      <c r="B50" s="17" t="s">
        <v>40</v>
      </c>
      <c r="C50" s="17" t="s">
        <v>3</v>
      </c>
      <c r="D50" s="27"/>
      <c r="E50" s="17" t="s">
        <v>7</v>
      </c>
      <c r="F50" s="28">
        <f>20568+(20568*4%)</f>
        <v>21390.720000000001</v>
      </c>
      <c r="G50" s="28"/>
      <c r="H50" s="28"/>
      <c r="I50" s="28"/>
      <c r="J50" s="7">
        <f t="shared" ref="J50:J51" si="4">SUM(F50:I50)</f>
        <v>21390.720000000001</v>
      </c>
      <c r="K50" s="29">
        <v>822.72</v>
      </c>
    </row>
    <row r="51" spans="1:11" x14ac:dyDescent="0.3">
      <c r="A51" s="16" t="s">
        <v>41</v>
      </c>
      <c r="B51" s="17" t="s">
        <v>42</v>
      </c>
      <c r="C51" s="17" t="s">
        <v>3</v>
      </c>
      <c r="D51" s="27"/>
      <c r="E51" s="17" t="s">
        <v>7</v>
      </c>
      <c r="F51" s="28">
        <v>16956.990000000002</v>
      </c>
      <c r="G51" s="28"/>
      <c r="H51" s="28"/>
      <c r="I51" s="28"/>
      <c r="J51" s="7">
        <f t="shared" si="4"/>
        <v>16956.990000000002</v>
      </c>
      <c r="K51" s="29">
        <v>652.19000000000005</v>
      </c>
    </row>
    <row r="52" spans="1:11" ht="16.5" thickBot="1" x14ac:dyDescent="0.35">
      <c r="A52" s="19" t="s">
        <v>43</v>
      </c>
      <c r="B52" s="20" t="s">
        <v>44</v>
      </c>
      <c r="C52" s="20" t="s">
        <v>3</v>
      </c>
      <c r="D52" s="20"/>
      <c r="E52" s="20" t="s">
        <v>7</v>
      </c>
      <c r="F52" s="24">
        <f>4274.09*4</f>
        <v>17096.36</v>
      </c>
      <c r="G52" s="24"/>
      <c r="H52" s="24"/>
      <c r="I52" s="24"/>
      <c r="J52" s="24">
        <f>SUM(F52:I52)</f>
        <v>17096.36</v>
      </c>
      <c r="K52" s="25">
        <f>164.39*4</f>
        <v>657.56</v>
      </c>
    </row>
    <row r="53" spans="1:1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3">
      <c r="A54" s="37" t="s">
        <v>35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6.5" thickBot="1" x14ac:dyDescent="0.3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6.5" hidden="1" thickBot="1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11" thickBot="1" x14ac:dyDescent="0.35">
      <c r="A57" s="3" t="s">
        <v>14</v>
      </c>
      <c r="B57" s="4" t="s">
        <v>15</v>
      </c>
      <c r="C57" s="5" t="s">
        <v>16</v>
      </c>
      <c r="D57" s="4" t="s">
        <v>17</v>
      </c>
      <c r="E57" s="4" t="s">
        <v>18</v>
      </c>
      <c r="F57" s="4" t="s">
        <v>19</v>
      </c>
      <c r="G57" s="5" t="s">
        <v>33</v>
      </c>
      <c r="H57" s="4" t="s">
        <v>20</v>
      </c>
      <c r="I57" s="5" t="s">
        <v>21</v>
      </c>
      <c r="J57" s="4" t="s">
        <v>22</v>
      </c>
      <c r="K57" s="6" t="s">
        <v>23</v>
      </c>
    </row>
    <row r="58" spans="1:11" x14ac:dyDescent="0.3">
      <c r="A58" s="12" t="s">
        <v>26</v>
      </c>
      <c r="B58" s="13" t="s">
        <v>27</v>
      </c>
      <c r="C58" s="13" t="s">
        <v>0</v>
      </c>
      <c r="D58" s="13"/>
      <c r="E58" s="13" t="s">
        <v>6</v>
      </c>
      <c r="F58" s="22">
        <v>12282</v>
      </c>
      <c r="G58" s="22"/>
      <c r="H58" s="22"/>
      <c r="I58" s="22"/>
      <c r="J58" s="7">
        <f t="shared" ref="J58:J63" si="5">SUM(F58:I58)</f>
        <v>12282</v>
      </c>
      <c r="K58" s="23">
        <v>982.56000000000006</v>
      </c>
    </row>
    <row r="59" spans="1:11" x14ac:dyDescent="0.3">
      <c r="A59" s="12" t="s">
        <v>30</v>
      </c>
      <c r="B59" s="13" t="s">
        <v>28</v>
      </c>
      <c r="C59" s="13" t="s">
        <v>1</v>
      </c>
      <c r="D59" s="13"/>
      <c r="E59" s="13" t="s">
        <v>6</v>
      </c>
      <c r="F59" s="22">
        <v>5520</v>
      </c>
      <c r="G59" s="22"/>
      <c r="H59" s="22"/>
      <c r="I59" s="22"/>
      <c r="J59" s="7">
        <f t="shared" si="5"/>
        <v>5520</v>
      </c>
      <c r="K59" s="23">
        <v>441.6</v>
      </c>
    </row>
    <row r="60" spans="1:11" x14ac:dyDescent="0.3">
      <c r="A60" s="12" t="s">
        <v>36</v>
      </c>
      <c r="B60" s="13" t="s">
        <v>32</v>
      </c>
      <c r="C60" s="13" t="s">
        <v>2</v>
      </c>
      <c r="D60" s="15"/>
      <c r="E60" s="13" t="s">
        <v>6</v>
      </c>
      <c r="F60" s="22">
        <v>5520</v>
      </c>
      <c r="G60" s="22"/>
      <c r="H60" s="22"/>
      <c r="I60" s="22"/>
      <c r="J60" s="7">
        <f t="shared" si="5"/>
        <v>5520</v>
      </c>
      <c r="K60" s="23">
        <v>441.6</v>
      </c>
    </row>
    <row r="61" spans="1:11" x14ac:dyDescent="0.3">
      <c r="A61" s="12" t="s">
        <v>37</v>
      </c>
      <c r="B61" s="13" t="s">
        <v>38</v>
      </c>
      <c r="C61" s="13" t="s">
        <v>2</v>
      </c>
      <c r="D61" s="13"/>
      <c r="E61" s="13" t="s">
        <v>6</v>
      </c>
      <c r="F61" s="22">
        <v>2552</v>
      </c>
      <c r="G61" s="22"/>
      <c r="H61" s="22"/>
      <c r="I61" s="22"/>
      <c r="J61" s="7">
        <f t="shared" si="5"/>
        <v>2552</v>
      </c>
      <c r="K61" s="23">
        <v>204.16</v>
      </c>
    </row>
    <row r="62" spans="1:11" x14ac:dyDescent="0.3">
      <c r="A62" s="12" t="s">
        <v>13</v>
      </c>
      <c r="B62" s="13" t="s">
        <v>12</v>
      </c>
      <c r="C62" s="13" t="s">
        <v>2</v>
      </c>
      <c r="D62" s="14">
        <v>44756</v>
      </c>
      <c r="E62" s="13" t="s">
        <v>6</v>
      </c>
      <c r="F62" s="22">
        <v>3226</v>
      </c>
      <c r="G62" s="22"/>
      <c r="H62" s="22"/>
      <c r="I62" s="22"/>
      <c r="J62" s="7">
        <f t="shared" si="5"/>
        <v>3226</v>
      </c>
      <c r="K62" s="23">
        <v>258.08</v>
      </c>
    </row>
    <row r="63" spans="1:11" x14ac:dyDescent="0.3">
      <c r="A63" s="12" t="s">
        <v>11</v>
      </c>
      <c r="B63" s="13" t="s">
        <v>10</v>
      </c>
      <c r="C63" s="13" t="s">
        <v>2</v>
      </c>
      <c r="D63" s="14"/>
      <c r="E63" s="13" t="s">
        <v>6</v>
      </c>
      <c r="F63" s="22">
        <v>5520</v>
      </c>
      <c r="G63" s="22"/>
      <c r="H63" s="22"/>
      <c r="I63" s="22"/>
      <c r="J63" s="7">
        <f t="shared" si="5"/>
        <v>5520</v>
      </c>
      <c r="K63" s="23">
        <v>441.6</v>
      </c>
    </row>
    <row r="64" spans="1:11" s="10" customFormat="1" x14ac:dyDescent="0.3">
      <c r="A64" s="12"/>
      <c r="B64" s="13"/>
      <c r="C64" s="13"/>
      <c r="D64" s="13"/>
      <c r="E64" s="13"/>
      <c r="F64" s="22"/>
      <c r="G64" s="22"/>
      <c r="H64" s="22"/>
      <c r="I64" s="22"/>
      <c r="J64" s="22"/>
      <c r="K64" s="23"/>
    </row>
    <row r="65" spans="1:11" s="10" customFormat="1" x14ac:dyDescent="0.3">
      <c r="A65" s="12" t="s">
        <v>9</v>
      </c>
      <c r="B65" s="13" t="s">
        <v>8</v>
      </c>
      <c r="C65" s="13" t="s">
        <v>3</v>
      </c>
      <c r="D65" s="14">
        <v>44756</v>
      </c>
      <c r="E65" s="13" t="s">
        <v>7</v>
      </c>
      <c r="F65" s="22">
        <v>11427.92</v>
      </c>
      <c r="G65" s="22"/>
      <c r="H65" s="22"/>
      <c r="I65" s="22"/>
      <c r="J65" s="7">
        <f>SUM(F65:I65)</f>
        <v>11427.92</v>
      </c>
      <c r="K65" s="23">
        <v>822.72</v>
      </c>
    </row>
    <row r="66" spans="1:11" s="10" customFormat="1" x14ac:dyDescent="0.3">
      <c r="A66" s="16" t="s">
        <v>24</v>
      </c>
      <c r="B66" s="17" t="s">
        <v>25</v>
      </c>
      <c r="C66" s="17" t="s">
        <v>3</v>
      </c>
      <c r="D66" s="14">
        <v>44756</v>
      </c>
      <c r="E66" s="17" t="s">
        <v>7</v>
      </c>
      <c r="F66" s="22">
        <v>9059.2199999999993</v>
      </c>
      <c r="G66" s="22"/>
      <c r="H66" s="22"/>
      <c r="I66" s="22"/>
      <c r="J66" s="7">
        <f t="shared" ref="J66:J69" si="6">SUM(F66:I66)</f>
        <v>9059.2199999999993</v>
      </c>
      <c r="K66" s="23">
        <v>652.19000000000005</v>
      </c>
    </row>
    <row r="67" spans="1:11" s="10" customFormat="1" x14ac:dyDescent="0.3">
      <c r="A67" s="16" t="s">
        <v>4</v>
      </c>
      <c r="B67" s="17" t="s">
        <v>5</v>
      </c>
      <c r="C67" s="17" t="s">
        <v>3</v>
      </c>
      <c r="D67" s="14">
        <v>44756</v>
      </c>
      <c r="E67" s="17" t="s">
        <v>6</v>
      </c>
      <c r="F67" s="28">
        <v>8765</v>
      </c>
      <c r="G67" s="28"/>
      <c r="H67" s="28"/>
      <c r="I67" s="28"/>
      <c r="J67" s="7">
        <f t="shared" si="6"/>
        <v>8765</v>
      </c>
      <c r="K67" s="29">
        <v>701</v>
      </c>
    </row>
    <row r="68" spans="1:11" x14ac:dyDescent="0.3">
      <c r="A68" s="16" t="s">
        <v>39</v>
      </c>
      <c r="B68" s="17" t="s">
        <v>40</v>
      </c>
      <c r="C68" s="17" t="s">
        <v>3</v>
      </c>
      <c r="D68" s="27"/>
      <c r="E68" s="17" t="s">
        <v>7</v>
      </c>
      <c r="F68" s="28">
        <v>10021.41</v>
      </c>
      <c r="G68" s="28"/>
      <c r="H68" s="28"/>
      <c r="I68" s="28"/>
      <c r="J68" s="7">
        <f t="shared" si="6"/>
        <v>10021.41</v>
      </c>
      <c r="K68" s="29">
        <v>822.72</v>
      </c>
    </row>
    <row r="69" spans="1:11" x14ac:dyDescent="0.3">
      <c r="A69" s="16" t="s">
        <v>41</v>
      </c>
      <c r="B69" s="17" t="s">
        <v>42</v>
      </c>
      <c r="C69" s="17" t="s">
        <v>3</v>
      </c>
      <c r="D69" s="27"/>
      <c r="E69" s="17" t="s">
        <v>7</v>
      </c>
      <c r="F69" s="28">
        <v>7944.23</v>
      </c>
      <c r="G69" s="28"/>
      <c r="H69" s="28"/>
      <c r="I69" s="28"/>
      <c r="J69" s="7">
        <f t="shared" si="6"/>
        <v>7944.23</v>
      </c>
      <c r="K69" s="29">
        <v>652.19000000000005</v>
      </c>
    </row>
    <row r="70" spans="1:11" ht="16.5" thickBot="1" x14ac:dyDescent="0.35">
      <c r="A70" s="19" t="s">
        <v>43</v>
      </c>
      <c r="B70" s="20" t="s">
        <v>44</v>
      </c>
      <c r="C70" s="20" t="s">
        <v>3</v>
      </c>
      <c r="D70" s="20"/>
      <c r="E70" s="20" t="s">
        <v>7</v>
      </c>
      <c r="F70" s="24">
        <v>7944.23</v>
      </c>
      <c r="G70" s="24"/>
      <c r="H70" s="24"/>
      <c r="I70" s="24"/>
      <c r="J70" s="24">
        <f>SUM(F70:I70)</f>
        <v>7944.23</v>
      </c>
      <c r="K70" s="25">
        <v>652.19000000000005</v>
      </c>
    </row>
    <row r="71" spans="1:11" x14ac:dyDescent="0.3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x14ac:dyDescent="0.3">
      <c r="A72" s="37" t="s">
        <v>29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1:11" ht="21" customHeight="1" thickBot="1" x14ac:dyDescent="0.3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6.5" hidden="1" thickBot="1" x14ac:dyDescent="0.3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ht="111" thickBot="1" x14ac:dyDescent="0.35">
      <c r="A75" s="3" t="s">
        <v>14</v>
      </c>
      <c r="B75" s="4" t="s">
        <v>15</v>
      </c>
      <c r="C75" s="5" t="s">
        <v>16</v>
      </c>
      <c r="D75" s="4" t="s">
        <v>17</v>
      </c>
      <c r="E75" s="4" t="s">
        <v>18</v>
      </c>
      <c r="F75" s="4" t="s">
        <v>19</v>
      </c>
      <c r="G75" s="5" t="s">
        <v>33</v>
      </c>
      <c r="H75" s="4" t="s">
        <v>20</v>
      </c>
      <c r="I75" s="5" t="s">
        <v>21</v>
      </c>
      <c r="J75" s="4" t="s">
        <v>22</v>
      </c>
      <c r="K75" s="6" t="s">
        <v>23</v>
      </c>
    </row>
    <row r="76" spans="1:11" x14ac:dyDescent="0.3">
      <c r="A76" s="12" t="s">
        <v>26</v>
      </c>
      <c r="B76" s="13" t="s">
        <v>27</v>
      </c>
      <c r="C76" s="13" t="s">
        <v>0</v>
      </c>
      <c r="D76" s="13"/>
      <c r="E76" s="13" t="s">
        <v>6</v>
      </c>
      <c r="F76" s="22">
        <v>14194</v>
      </c>
      <c r="G76" s="22"/>
      <c r="H76" s="22"/>
      <c r="I76" s="22"/>
      <c r="J76" s="22">
        <v>14194</v>
      </c>
      <c r="K76" s="23">
        <v>1135</v>
      </c>
    </row>
    <row r="77" spans="1:11" x14ac:dyDescent="0.3">
      <c r="A77" s="12" t="s">
        <v>30</v>
      </c>
      <c r="B77" s="13" t="s">
        <v>28</v>
      </c>
      <c r="C77" s="13" t="s">
        <v>1</v>
      </c>
      <c r="D77" s="13"/>
      <c r="E77" s="13" t="s">
        <v>6</v>
      </c>
      <c r="F77" s="22">
        <v>5520</v>
      </c>
      <c r="G77" s="22"/>
      <c r="H77" s="22"/>
      <c r="I77" s="22"/>
      <c r="J77" s="22">
        <v>5520</v>
      </c>
      <c r="K77" s="23">
        <v>442</v>
      </c>
    </row>
    <row r="78" spans="1:11" x14ac:dyDescent="0.3">
      <c r="A78" s="12" t="s">
        <v>13</v>
      </c>
      <c r="B78" s="13" t="s">
        <v>12</v>
      </c>
      <c r="C78" s="13" t="s">
        <v>2</v>
      </c>
      <c r="D78" s="15"/>
      <c r="E78" s="13" t="s">
        <v>6</v>
      </c>
      <c r="F78" s="22">
        <v>5520</v>
      </c>
      <c r="G78" s="22"/>
      <c r="H78" s="22"/>
      <c r="I78" s="22"/>
      <c r="J78" s="22">
        <v>5520</v>
      </c>
      <c r="K78" s="23">
        <v>442</v>
      </c>
    </row>
    <row r="79" spans="1:11" s="10" customFormat="1" x14ac:dyDescent="0.3">
      <c r="A79" s="12" t="s">
        <v>31</v>
      </c>
      <c r="B79" s="13" t="s">
        <v>32</v>
      </c>
      <c r="C79" s="13" t="s">
        <v>2</v>
      </c>
      <c r="D79" s="15"/>
      <c r="E79" s="13" t="s">
        <v>6</v>
      </c>
      <c r="F79" s="22">
        <v>5520</v>
      </c>
      <c r="G79" s="22"/>
      <c r="H79" s="22"/>
      <c r="I79" s="22"/>
      <c r="J79" s="22">
        <v>5520</v>
      </c>
      <c r="K79" s="23">
        <v>442</v>
      </c>
    </row>
    <row r="80" spans="1:11" s="10" customFormat="1" x14ac:dyDescent="0.3">
      <c r="A80" s="12" t="s">
        <v>11</v>
      </c>
      <c r="B80" s="13" t="s">
        <v>10</v>
      </c>
      <c r="C80" s="13" t="s">
        <v>2</v>
      </c>
      <c r="D80" s="15"/>
      <c r="E80" s="13" t="s">
        <v>6</v>
      </c>
      <c r="F80" s="22">
        <v>5520</v>
      </c>
      <c r="G80" s="22"/>
      <c r="H80" s="22"/>
      <c r="I80" s="22"/>
      <c r="J80" s="22">
        <v>5520</v>
      </c>
      <c r="K80" s="23">
        <v>442</v>
      </c>
    </row>
    <row r="81" spans="1:11" s="10" customFormat="1" x14ac:dyDescent="0.3">
      <c r="A81" s="12"/>
      <c r="B81" s="13"/>
      <c r="C81" s="13"/>
      <c r="D81" s="13"/>
      <c r="E81" s="13"/>
      <c r="F81" s="22"/>
      <c r="G81" s="22"/>
      <c r="H81" s="22"/>
      <c r="I81" s="22"/>
      <c r="J81" s="22"/>
      <c r="K81" s="23"/>
    </row>
    <row r="82" spans="1:11" s="10" customFormat="1" x14ac:dyDescent="0.3">
      <c r="A82" s="12" t="s">
        <v>9</v>
      </c>
      <c r="B82" s="13" t="s">
        <v>8</v>
      </c>
      <c r="C82" s="13" t="s">
        <v>3</v>
      </c>
      <c r="D82" s="15"/>
      <c r="E82" s="13" t="s">
        <v>7</v>
      </c>
      <c r="F82" s="22">
        <v>18720</v>
      </c>
      <c r="G82" s="22"/>
      <c r="H82" s="22"/>
      <c r="I82" s="22"/>
      <c r="J82" s="7">
        <f>F82+G82+H82+I82</f>
        <v>18720</v>
      </c>
      <c r="K82" s="23">
        <f>300+420</f>
        <v>720</v>
      </c>
    </row>
    <row r="83" spans="1:11" s="10" customFormat="1" x14ac:dyDescent="0.3">
      <c r="A83" s="16" t="s">
        <v>24</v>
      </c>
      <c r="B83" s="17" t="s">
        <v>25</v>
      </c>
      <c r="C83" s="17" t="s">
        <v>3</v>
      </c>
      <c r="D83" s="18"/>
      <c r="E83" s="17" t="s">
        <v>7</v>
      </c>
      <c r="F83" s="22">
        <v>16956.990000000002</v>
      </c>
      <c r="G83" s="22"/>
      <c r="H83" s="22"/>
      <c r="I83" s="22"/>
      <c r="J83" s="7">
        <f>F83+G83+H83+I83</f>
        <v>16956.990000000002</v>
      </c>
      <c r="K83" s="23">
        <f>253.73+398.46</f>
        <v>652.18999999999994</v>
      </c>
    </row>
    <row r="84" spans="1:11" ht="16.5" thickBot="1" x14ac:dyDescent="0.35">
      <c r="A84" s="19" t="s">
        <v>4</v>
      </c>
      <c r="B84" s="20" t="s">
        <v>5</v>
      </c>
      <c r="C84" s="20" t="s">
        <v>3</v>
      </c>
      <c r="D84" s="20"/>
      <c r="E84" s="20" t="s">
        <v>6</v>
      </c>
      <c r="F84" s="24">
        <v>13780</v>
      </c>
      <c r="G84" s="24"/>
      <c r="H84" s="24"/>
      <c r="I84" s="24"/>
      <c r="J84" s="24">
        <v>13780</v>
      </c>
      <c r="K84" s="25">
        <v>1102</v>
      </c>
    </row>
    <row r="85" spans="1:11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</row>
  </sheetData>
  <mergeCells count="7">
    <mergeCell ref="A54:K55"/>
    <mergeCell ref="B1:K2"/>
    <mergeCell ref="A72:K73"/>
    <mergeCell ref="A39:K40"/>
    <mergeCell ref="A25:K26"/>
    <mergeCell ref="A4:K5"/>
    <mergeCell ref="A27:K27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Mariaclara Pagano</dc:creator>
  <cp:lastModifiedBy>Verena Kompatscher</cp:lastModifiedBy>
  <cp:lastPrinted>2018-01-31T13:31:58Z</cp:lastPrinted>
  <dcterms:created xsi:type="dcterms:W3CDTF">2015-05-12T13:41:08Z</dcterms:created>
  <dcterms:modified xsi:type="dcterms:W3CDTF">2026-01-26T10:57:56Z</dcterms:modified>
</cp:coreProperties>
</file>